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jebea\OneDrive\Documents\Budget\"/>
    </mc:Choice>
  </mc:AlternateContent>
  <xr:revisionPtr revIDLastSave="43" documentId="8_{3EF15A96-CD5A-4668-8715-505DE4403EA4}" xr6:coauthVersionLast="40" xr6:coauthVersionMax="40" xr10:uidLastSave="{19CDBFA3-061C-48BD-A8B4-858118385C4D}"/>
  <bookViews>
    <workbookView xWindow="810" yWindow="-120" windowWidth="28110" windowHeight="16440" xr2:uid="{00000000-000D-0000-FFFF-FFFF00000000}"/>
  </bookViews>
  <sheets>
    <sheet name="Sheet1" sheetId="1" r:id="rId1"/>
  </sheets>
  <definedNames>
    <definedName name="_xlnm.Print_Area" localSheetId="0">Sheet1!$A$1:$E$74</definedName>
  </definedNames>
  <calcPr calcId="181029"/>
</workbook>
</file>

<file path=xl/calcChain.xml><?xml version="1.0" encoding="utf-8"?>
<calcChain xmlns="http://schemas.openxmlformats.org/spreadsheetml/2006/main">
  <c r="E68" i="1" l="1"/>
  <c r="E70" i="1" l="1"/>
  <c r="E55" i="1"/>
  <c r="E31" i="1"/>
  <c r="E23" i="1"/>
  <c r="E13" i="1"/>
  <c r="E57" i="1" l="1"/>
  <c r="E71" i="1" s="1"/>
  <c r="E73" i="1" s="1"/>
  <c r="B23" i="1"/>
  <c r="C13" i="1" l="1"/>
  <c r="B13" i="1"/>
  <c r="C68" i="1" l="1"/>
  <c r="C55" i="1"/>
  <c r="C31" i="1"/>
  <c r="C23" i="1"/>
  <c r="C57" i="1" l="1"/>
  <c r="B31" i="1"/>
  <c r="C71" i="1" l="1"/>
  <c r="B68" i="1"/>
  <c r="B55" i="1" l="1"/>
  <c r="B70" i="1"/>
  <c r="B57" i="1" l="1"/>
  <c r="B71" i="1" s="1"/>
  <c r="B73" i="1" s="1"/>
  <c r="C70" i="1" l="1"/>
  <c r="D71" i="1"/>
  <c r="D70" i="1" l="1"/>
  <c r="C73" i="1"/>
</calcChain>
</file>

<file path=xl/sharedStrings.xml><?xml version="1.0" encoding="utf-8"?>
<sst xmlns="http://schemas.openxmlformats.org/spreadsheetml/2006/main" count="74" uniqueCount="70">
  <si>
    <t>Account Name</t>
  </si>
  <si>
    <t>Income</t>
  </si>
  <si>
    <t xml:space="preserve">    4017: KE Water</t>
  </si>
  <si>
    <t xml:space="preserve">    4018: KE Base rate water</t>
  </si>
  <si>
    <t xml:space="preserve">    4019: KE Water Line Maint.</t>
  </si>
  <si>
    <t xml:space="preserve">    4600: HOA Dues</t>
  </si>
  <si>
    <t xml:space="preserve">    4651: Interest on KE MMA</t>
  </si>
  <si>
    <t>Total Budgeted Operating Income</t>
  </si>
  <si>
    <t>Expense</t>
  </si>
  <si>
    <t xml:space="preserve">    5000: MAINTENANCE</t>
  </si>
  <si>
    <t xml:space="preserve">        5016: Common Area Clean-up &amp; Weed Control</t>
  </si>
  <si>
    <t xml:space="preserve">        5018: KE - Street Sweeping Services</t>
  </si>
  <si>
    <t xml:space="preserve">        5019: Street Snow Removing</t>
  </si>
  <si>
    <t xml:space="preserve">        5087: Backflow Testing</t>
  </si>
  <si>
    <t xml:space="preserve">    Total 5000: MAINTENANCE</t>
  </si>
  <si>
    <t xml:space="preserve">    6000: UTILITIES</t>
  </si>
  <si>
    <t xml:space="preserve">        6010: Electricity</t>
  </si>
  <si>
    <t xml:space="preserve">        6017: KE Water</t>
  </si>
  <si>
    <t xml:space="preserve">    Total 6000: UTILITIES</t>
  </si>
  <si>
    <t xml:space="preserve">    7000: ADMINISTRATIVE</t>
  </si>
  <si>
    <t xml:space="preserve">        7010: Management Fees</t>
  </si>
  <si>
    <t xml:space="preserve">        7012: Management Addtl. Svcs.</t>
  </si>
  <si>
    <t xml:space="preserve">        7020: Bank Fees</t>
  </si>
  <si>
    <t xml:space="preserve">        7030: Insurance</t>
  </si>
  <si>
    <t xml:space="preserve">        7035: Postage &amp; Office Supplies</t>
  </si>
  <si>
    <t xml:space="preserve">        7036: Post Office Box fee</t>
  </si>
  <si>
    <t xml:space="preserve">        7038: Indoor Storage</t>
  </si>
  <si>
    <t xml:space="preserve">        7040: Property Tax</t>
  </si>
  <si>
    <t xml:space="preserve">        7061: Legal - KE Dan McKinney</t>
  </si>
  <si>
    <t xml:space="preserve">        7062: Legal - KE Other Court Reporters, Title, Photo Copies</t>
  </si>
  <si>
    <t xml:space="preserve">        7066: CPA Accounting Expenses &amp; Audits</t>
  </si>
  <si>
    <t xml:space="preserve">        7071: KE State of OR Corp Division</t>
  </si>
  <si>
    <t xml:space="preserve">        7076: Website hosting fee</t>
  </si>
  <si>
    <t xml:space="preserve">        7081: Judicial Committee - Fine Write Offs</t>
  </si>
  <si>
    <t xml:space="preserve">        7082: Reversed fines</t>
  </si>
  <si>
    <t xml:space="preserve">        7083: Uncollectables - Water, PUD Fees, Unpaid fines, liens</t>
  </si>
  <si>
    <t xml:space="preserve">    Total 7000: ADMINISTRATIVE</t>
  </si>
  <si>
    <t>Total Budgeted Operating Expense</t>
  </si>
  <si>
    <t>Other Expense</t>
  </si>
  <si>
    <t xml:space="preserve">    8500: RESERVE EXPENSES--Condo/HOA</t>
  </si>
  <si>
    <t xml:space="preserve">        8568: Phase 3 Street Light Purchase and Installation</t>
  </si>
  <si>
    <t xml:space="preserve">        8569: Water Line Pipe Repair and Upkeep</t>
  </si>
  <si>
    <t xml:space="preserve">    Total 8500: RESERVE EXPENSES--Condo/HOA</t>
  </si>
  <si>
    <t xml:space="preserve">        7060: Legal Expenses - Watkinson Laird</t>
  </si>
  <si>
    <t>$ Variance</t>
  </si>
  <si>
    <t>Net Income</t>
  </si>
  <si>
    <t xml:space="preserve">    4021: Lock Removal Fee</t>
  </si>
  <si>
    <t xml:space="preserve">        6040:Telephone</t>
  </si>
  <si>
    <t>Actual YTD 2018</t>
  </si>
  <si>
    <t>2018 Budget</t>
  </si>
  <si>
    <t xml:space="preserve">        5017: Common Areas #1 and #6 Mainetnance &amp; Upkeep</t>
  </si>
  <si>
    <t xml:space="preserve">        6021: Water for Entrance Sign-Common Area #1 </t>
  </si>
  <si>
    <t xml:space="preserve">        7056: Knolls Estates Welcome Committee</t>
  </si>
  <si>
    <t xml:space="preserve">        7057: Knolls Estates Social Committee</t>
  </si>
  <si>
    <t xml:space="preserve">        8571: Common Area Plant Trees/Schrubs &amp; Install Irrigation</t>
  </si>
  <si>
    <t xml:space="preserve">        8566: Common Area #6 Development</t>
  </si>
  <si>
    <t xml:space="preserve">    4210: Late Fee</t>
  </si>
  <si>
    <t xml:space="preserve">    4220: Non Compliance Fee</t>
  </si>
  <si>
    <t xml:space="preserve">    4215: NSF Fees Collected</t>
  </si>
  <si>
    <t xml:space="preserve">        5088: Phase 1 Curb Extension-Flood Control</t>
  </si>
  <si>
    <t xml:space="preserve">        7039: Signs, Posters &amp; Board Meeting Expenses</t>
  </si>
  <si>
    <t xml:space="preserve">    4652: Interest on KE CD</t>
  </si>
  <si>
    <t xml:space="preserve">        8567: Common Area #1 Install Flag Pole/Light/Bulletin Board</t>
  </si>
  <si>
    <t>Total Income</t>
  </si>
  <si>
    <t>Total Expense</t>
  </si>
  <si>
    <t xml:space="preserve">        6020: Garbage &amp; Recycling</t>
  </si>
  <si>
    <t xml:space="preserve">   2019 Budget</t>
  </si>
  <si>
    <t xml:space="preserve">        8573: Common Area #7 Development</t>
  </si>
  <si>
    <t xml:space="preserve">        6019: Water for Common Areas</t>
  </si>
  <si>
    <t xml:space="preserve">        8572: Paint Fog Lines in Phase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</si>
</sst>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[Red]\-#,##0.00"/>
    <numFmt numFmtId="165" formatCode="#,##0.00;[Red]#,##0.00"/>
  </numFmts>
  <fonts count="5" x14ac:knownFonts="1">
    <font>
      <sz val="11"/>
      <name val="Arial"/>
      <family val="1"/>
    </font>
    <font>
      <b/>
      <sz val="10"/>
      <color rgb="FF303030"/>
      <name val="Arial"/>
      <family val="1"/>
    </font>
    <font>
      <sz val="10"/>
      <name val="Arial"/>
      <family val="1"/>
    </font>
    <font>
      <sz val="10"/>
      <color rgb="FF303030"/>
      <name val="Arial"/>
      <family val="1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303030"/>
      </top>
      <bottom/>
      <diagonal/>
    </border>
    <border>
      <left/>
      <right/>
      <top style="thin">
        <color rgb="FF303030"/>
      </top>
      <bottom/>
      <diagonal/>
    </border>
    <border>
      <left/>
      <right/>
      <top style="thin">
        <color rgb="FF303030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165" fontId="2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164" fontId="2" fillId="0" borderId="0" xfId="0" applyNumberFormat="1" applyFont="1" applyAlignment="1">
      <alignment horizontal="right"/>
    </xf>
    <xf numFmtId="44" fontId="2" fillId="0" borderId="0" xfId="1" applyFont="1"/>
    <xf numFmtId="2" fontId="2" fillId="0" borderId="0" xfId="1" applyNumberFormat="1" applyFont="1"/>
    <xf numFmtId="2" fontId="1" fillId="0" borderId="3" xfId="1" applyNumberFormat="1" applyFont="1" applyBorder="1" applyAlignment="1">
      <alignment horizontal="right"/>
    </xf>
    <xf numFmtId="2" fontId="2" fillId="2" borderId="0" xfId="1" applyNumberFormat="1" applyFont="1" applyFill="1"/>
    <xf numFmtId="2" fontId="3" fillId="0" borderId="0" xfId="1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showOutlineSymbols="0" showWhiteSpace="0" view="pageLayout" topLeftCell="A6" zoomScaleNormal="100" workbookViewId="0">
      <selection activeCell="G20" sqref="G20"/>
    </sheetView>
  </sheetViews>
  <sheetFormatPr defaultColWidth="8.75" defaultRowHeight="12.75" x14ac:dyDescent="0.2"/>
  <cols>
    <col min="1" max="1" width="47.125" style="1" customWidth="1"/>
    <col min="2" max="2" width="13.625" style="1" bestFit="1" customWidth="1"/>
    <col min="3" max="3" width="13.625" style="1" customWidth="1"/>
    <col min="4" max="4" width="16.75" style="1" hidden="1" customWidth="1"/>
    <col min="5" max="5" width="13.625" style="1" customWidth="1"/>
    <col min="6" max="16384" width="8.75" style="1"/>
  </cols>
  <sheetData>
    <row r="1" spans="1:10" s="14" customFormat="1" x14ac:dyDescent="0.2">
      <c r="A1" s="12" t="s">
        <v>0</v>
      </c>
      <c r="B1" s="13" t="s">
        <v>48</v>
      </c>
      <c r="C1" s="13" t="s">
        <v>49</v>
      </c>
      <c r="D1" s="13" t="s">
        <v>44</v>
      </c>
      <c r="E1" s="14" t="s">
        <v>66</v>
      </c>
    </row>
    <row r="2" spans="1:10" x14ac:dyDescent="0.2">
      <c r="A2" s="2" t="s">
        <v>1</v>
      </c>
      <c r="B2" s="3"/>
      <c r="C2" s="3"/>
      <c r="D2" s="3"/>
    </row>
    <row r="3" spans="1:10" x14ac:dyDescent="0.2">
      <c r="A3" s="4" t="s">
        <v>2</v>
      </c>
      <c r="B3" s="5">
        <v>25467.919999999998</v>
      </c>
      <c r="C3" s="5">
        <v>26000</v>
      </c>
      <c r="D3" s="5">
        <v>-15896.87</v>
      </c>
      <c r="E3" s="17">
        <v>26000</v>
      </c>
    </row>
    <row r="4" spans="1:10" x14ac:dyDescent="0.2">
      <c r="A4" s="4" t="s">
        <v>3</v>
      </c>
      <c r="B4" s="5">
        <v>11869.08</v>
      </c>
      <c r="C4" s="5">
        <v>12000</v>
      </c>
      <c r="D4" s="5">
        <v>-16081.5</v>
      </c>
      <c r="E4" s="17">
        <v>12000</v>
      </c>
    </row>
    <row r="5" spans="1:10" x14ac:dyDescent="0.2">
      <c r="A5" s="4" t="s">
        <v>4</v>
      </c>
      <c r="B5" s="5">
        <v>11915.31</v>
      </c>
      <c r="C5" s="5">
        <v>11846</v>
      </c>
      <c r="D5" s="5">
        <v>-6263.68</v>
      </c>
      <c r="E5" s="17">
        <v>11846</v>
      </c>
      <c r="H5" s="16"/>
    </row>
    <row r="6" spans="1:10" x14ac:dyDescent="0.2">
      <c r="A6" s="4" t="s">
        <v>46</v>
      </c>
      <c r="B6" s="5">
        <v>100</v>
      </c>
      <c r="C6" s="5">
        <v>0</v>
      </c>
      <c r="D6" s="5"/>
      <c r="E6" s="17">
        <v>100</v>
      </c>
    </row>
    <row r="7" spans="1:10" x14ac:dyDescent="0.2">
      <c r="A7" s="4" t="s">
        <v>56</v>
      </c>
      <c r="B7" s="5">
        <v>810</v>
      </c>
      <c r="C7" s="5">
        <v>1200</v>
      </c>
      <c r="D7" s="5">
        <v>-330</v>
      </c>
      <c r="E7" s="17">
        <v>800</v>
      </c>
    </row>
    <row r="8" spans="1:10" x14ac:dyDescent="0.2">
      <c r="A8" s="4" t="s">
        <v>58</v>
      </c>
      <c r="B8" s="5">
        <v>0</v>
      </c>
      <c r="C8" s="5">
        <v>0</v>
      </c>
      <c r="D8" s="5">
        <v>25</v>
      </c>
      <c r="E8" s="17">
        <v>0</v>
      </c>
    </row>
    <row r="9" spans="1:10" x14ac:dyDescent="0.2">
      <c r="A9" s="4" t="s">
        <v>57</v>
      </c>
      <c r="B9" s="5">
        <v>2350</v>
      </c>
      <c r="C9" s="5">
        <v>1500</v>
      </c>
      <c r="D9" s="5">
        <v>1637.5</v>
      </c>
      <c r="E9" s="17">
        <v>1500</v>
      </c>
    </row>
    <row r="10" spans="1:10" x14ac:dyDescent="0.2">
      <c r="A10" s="4" t="s">
        <v>5</v>
      </c>
      <c r="B10" s="5">
        <v>67227.740000000005</v>
      </c>
      <c r="C10" s="5">
        <v>67620</v>
      </c>
      <c r="D10" s="5">
        <v>-36100.51</v>
      </c>
      <c r="E10" s="17">
        <v>67620</v>
      </c>
    </row>
    <row r="11" spans="1:10" x14ac:dyDescent="0.2">
      <c r="A11" s="4" t="s">
        <v>6</v>
      </c>
      <c r="B11" s="5">
        <v>77.88</v>
      </c>
      <c r="C11" s="5">
        <v>77</v>
      </c>
      <c r="D11" s="5">
        <v>-42.81</v>
      </c>
      <c r="E11" s="17">
        <v>80</v>
      </c>
      <c r="J11" s="16"/>
    </row>
    <row r="12" spans="1:10" x14ac:dyDescent="0.2">
      <c r="A12" s="4" t="s">
        <v>61</v>
      </c>
      <c r="B12" s="5">
        <v>2835.16</v>
      </c>
      <c r="C12" s="5">
        <v>2800</v>
      </c>
      <c r="D12" s="5"/>
      <c r="E12" s="17">
        <v>5860</v>
      </c>
    </row>
    <row r="13" spans="1:10" x14ac:dyDescent="0.2">
      <c r="A13" s="2" t="s">
        <v>7</v>
      </c>
      <c r="B13" s="6">
        <f>SUM(B3:B12)</f>
        <v>122653.09000000001</v>
      </c>
      <c r="C13" s="7">
        <f>SUM(C3:C12)</f>
        <v>123043</v>
      </c>
      <c r="D13" s="8">
        <v>-74252.87</v>
      </c>
      <c r="E13" s="18">
        <f>SUM(E3:E12)</f>
        <v>125806</v>
      </c>
    </row>
    <row r="14" spans="1:10" x14ac:dyDescent="0.2">
      <c r="A14" s="4"/>
      <c r="B14" s="5"/>
      <c r="C14" s="5"/>
      <c r="D14" s="5"/>
      <c r="E14" s="17"/>
    </row>
    <row r="15" spans="1:10" x14ac:dyDescent="0.2">
      <c r="A15" s="2" t="s">
        <v>8</v>
      </c>
      <c r="B15" s="3"/>
      <c r="C15" s="3"/>
      <c r="D15" s="3"/>
      <c r="E15" s="17"/>
    </row>
    <row r="16" spans="1:10" x14ac:dyDescent="0.2">
      <c r="A16" s="2" t="s">
        <v>9</v>
      </c>
      <c r="B16" s="3"/>
      <c r="C16" s="3"/>
      <c r="D16" s="3"/>
      <c r="E16" s="17"/>
    </row>
    <row r="17" spans="1:5" x14ac:dyDescent="0.2">
      <c r="A17" s="4" t="s">
        <v>10</v>
      </c>
      <c r="B17" s="5">
        <v>2451.7399999999998</v>
      </c>
      <c r="C17" s="5">
        <v>10000</v>
      </c>
      <c r="D17" s="5">
        <v>4444.3</v>
      </c>
      <c r="E17" s="17">
        <v>20000</v>
      </c>
    </row>
    <row r="18" spans="1:5" x14ac:dyDescent="0.2">
      <c r="A18" s="11" t="s">
        <v>50</v>
      </c>
      <c r="B18" s="5">
        <v>6035.34</v>
      </c>
      <c r="C18" s="5">
        <v>3500</v>
      </c>
      <c r="D18" s="5">
        <v>2250</v>
      </c>
      <c r="E18" s="17">
        <v>3500</v>
      </c>
    </row>
    <row r="19" spans="1:5" x14ac:dyDescent="0.2">
      <c r="A19" s="4" t="s">
        <v>11</v>
      </c>
      <c r="B19" s="5">
        <v>1010</v>
      </c>
      <c r="C19" s="5">
        <v>1500</v>
      </c>
      <c r="D19" s="5">
        <v>1500</v>
      </c>
      <c r="E19" s="17">
        <v>1500</v>
      </c>
    </row>
    <row r="20" spans="1:5" x14ac:dyDescent="0.2">
      <c r="A20" s="4" t="s">
        <v>12</v>
      </c>
      <c r="B20" s="5"/>
      <c r="C20" s="5">
        <v>1000</v>
      </c>
      <c r="D20" s="5">
        <v>1000</v>
      </c>
      <c r="E20" s="17">
        <v>500</v>
      </c>
    </row>
    <row r="21" spans="1:5" x14ac:dyDescent="0.2">
      <c r="A21" s="4" t="s">
        <v>13</v>
      </c>
      <c r="B21" s="5">
        <v>75</v>
      </c>
      <c r="C21" s="5">
        <v>750</v>
      </c>
      <c r="D21" s="5">
        <v>750</v>
      </c>
      <c r="E21" s="17">
        <v>650</v>
      </c>
    </row>
    <row r="22" spans="1:5" x14ac:dyDescent="0.2">
      <c r="A22" s="4" t="s">
        <v>59</v>
      </c>
      <c r="B22" s="5">
        <v>875</v>
      </c>
      <c r="C22" s="5">
        <v>1500</v>
      </c>
      <c r="D22" s="5"/>
      <c r="E22" s="17">
        <v>0</v>
      </c>
    </row>
    <row r="23" spans="1:5" x14ac:dyDescent="0.2">
      <c r="A23" s="2" t="s">
        <v>14</v>
      </c>
      <c r="B23" s="6">
        <f>SUM(B17:B22)</f>
        <v>10447.08</v>
      </c>
      <c r="C23" s="7">
        <f>SUM(C17:C22)</f>
        <v>18250</v>
      </c>
      <c r="D23" s="8">
        <v>9944.2999999999993</v>
      </c>
      <c r="E23" s="18">
        <f>SUM(E17:E22)</f>
        <v>26150</v>
      </c>
    </row>
    <row r="24" spans="1:5" x14ac:dyDescent="0.2">
      <c r="A24" s="2" t="s">
        <v>15</v>
      </c>
      <c r="B24" s="3"/>
      <c r="C24" s="3"/>
      <c r="D24" s="3"/>
      <c r="E24" s="17"/>
    </row>
    <row r="25" spans="1:5" x14ac:dyDescent="0.2">
      <c r="A25" s="4" t="s">
        <v>16</v>
      </c>
      <c r="B25" s="5">
        <v>974.7</v>
      </c>
      <c r="C25" s="5">
        <v>1200</v>
      </c>
      <c r="D25" s="5">
        <v>716.8</v>
      </c>
      <c r="E25" s="17">
        <v>1200</v>
      </c>
    </row>
    <row r="26" spans="1:5" x14ac:dyDescent="0.2">
      <c r="A26" s="4" t="s">
        <v>17</v>
      </c>
      <c r="B26" s="5">
        <v>41712.94</v>
      </c>
      <c r="C26" s="5">
        <v>42000</v>
      </c>
      <c r="D26" s="5">
        <v>30412.35</v>
      </c>
      <c r="E26" s="17">
        <v>42000</v>
      </c>
    </row>
    <row r="27" spans="1:5" x14ac:dyDescent="0.2">
      <c r="A27" s="4" t="s">
        <v>68</v>
      </c>
      <c r="B27" s="5"/>
      <c r="C27" s="5">
        <v>50</v>
      </c>
      <c r="D27" s="5">
        <v>50</v>
      </c>
      <c r="E27" s="17">
        <v>500</v>
      </c>
    </row>
    <row r="28" spans="1:5" x14ac:dyDescent="0.2">
      <c r="A28" s="4" t="s">
        <v>65</v>
      </c>
      <c r="B28" s="5">
        <v>295.60000000000002</v>
      </c>
      <c r="C28" s="5">
        <v>0</v>
      </c>
      <c r="D28" s="5"/>
      <c r="E28" s="17">
        <v>300</v>
      </c>
    </row>
    <row r="29" spans="1:5" x14ac:dyDescent="0.2">
      <c r="A29" s="11" t="s">
        <v>51</v>
      </c>
      <c r="B29" s="5">
        <v>185.94</v>
      </c>
      <c r="C29" s="5">
        <v>50</v>
      </c>
      <c r="D29" s="5">
        <v>22.99</v>
      </c>
      <c r="E29" s="17">
        <v>0</v>
      </c>
    </row>
    <row r="30" spans="1:5" x14ac:dyDescent="0.2">
      <c r="A30" s="11" t="s">
        <v>47</v>
      </c>
      <c r="B30" s="5"/>
      <c r="C30" s="5">
        <v>0</v>
      </c>
      <c r="D30" s="5"/>
      <c r="E30" s="17">
        <v>0</v>
      </c>
    </row>
    <row r="31" spans="1:5" x14ac:dyDescent="0.2">
      <c r="A31" s="2" t="s">
        <v>18</v>
      </c>
      <c r="B31" s="6">
        <f>SUM(B25:B30)</f>
        <v>43169.18</v>
      </c>
      <c r="C31" s="7">
        <f>SUM(C25:C30)</f>
        <v>43300</v>
      </c>
      <c r="D31" s="8">
        <v>31202.14</v>
      </c>
      <c r="E31" s="18">
        <f>SUM(E25:E30)</f>
        <v>44000</v>
      </c>
    </row>
    <row r="32" spans="1:5" x14ac:dyDescent="0.2">
      <c r="A32" s="2" t="s">
        <v>19</v>
      </c>
      <c r="B32" s="3"/>
      <c r="C32" s="3"/>
      <c r="D32" s="3"/>
      <c r="E32" s="17"/>
    </row>
    <row r="33" spans="1:5" x14ac:dyDescent="0.2">
      <c r="A33" s="4" t="s">
        <v>20</v>
      </c>
      <c r="B33" s="5">
        <v>19860</v>
      </c>
      <c r="C33" s="5">
        <v>19860</v>
      </c>
      <c r="D33" s="5">
        <v>11585</v>
      </c>
      <c r="E33" s="17">
        <v>19869</v>
      </c>
    </row>
    <row r="34" spans="1:5" x14ac:dyDescent="0.2">
      <c r="A34" s="4" t="s">
        <v>21</v>
      </c>
      <c r="B34" s="5">
        <v>50</v>
      </c>
      <c r="C34" s="5">
        <v>2500</v>
      </c>
      <c r="D34" s="5">
        <v>2500</v>
      </c>
      <c r="E34" s="17">
        <v>250</v>
      </c>
    </row>
    <row r="35" spans="1:5" x14ac:dyDescent="0.2">
      <c r="A35" s="4" t="s">
        <v>22</v>
      </c>
      <c r="B35" s="5">
        <v>40.880000000000003</v>
      </c>
      <c r="C35" s="5">
        <v>0</v>
      </c>
      <c r="D35" s="5">
        <v>-12</v>
      </c>
      <c r="E35" s="17">
        <v>62</v>
      </c>
    </row>
    <row r="36" spans="1:5" x14ac:dyDescent="0.2">
      <c r="A36" s="4" t="s">
        <v>23</v>
      </c>
      <c r="B36" s="5">
        <v>2327</v>
      </c>
      <c r="C36" s="5">
        <v>1200</v>
      </c>
      <c r="D36" s="5">
        <v>1200</v>
      </c>
      <c r="E36" s="17">
        <v>2400</v>
      </c>
    </row>
    <row r="37" spans="1:5" x14ac:dyDescent="0.2">
      <c r="A37" s="4" t="s">
        <v>24</v>
      </c>
      <c r="B37" s="5">
        <v>1144.6199999999999</v>
      </c>
      <c r="C37" s="5">
        <v>1000</v>
      </c>
      <c r="D37" s="5">
        <v>562</v>
      </c>
      <c r="E37" s="17">
        <v>1200</v>
      </c>
    </row>
    <row r="38" spans="1:5" x14ac:dyDescent="0.2">
      <c r="A38" s="4" t="s">
        <v>25</v>
      </c>
      <c r="B38" s="5">
        <v>70</v>
      </c>
      <c r="C38" s="5">
        <v>65</v>
      </c>
      <c r="D38" s="5">
        <v>60</v>
      </c>
      <c r="E38" s="17">
        <v>75</v>
      </c>
    </row>
    <row r="39" spans="1:5" x14ac:dyDescent="0.2">
      <c r="A39" s="4" t="s">
        <v>60</v>
      </c>
      <c r="B39" s="5">
        <v>873.45</v>
      </c>
      <c r="C39" s="5">
        <v>1000</v>
      </c>
      <c r="D39" s="5">
        <v>350</v>
      </c>
      <c r="E39" s="17">
        <v>1000</v>
      </c>
    </row>
    <row r="40" spans="1:5" x14ac:dyDescent="0.2">
      <c r="A40" s="4" t="s">
        <v>26</v>
      </c>
      <c r="B40" s="5">
        <v>-82.06</v>
      </c>
      <c r="C40" s="5">
        <v>0</v>
      </c>
      <c r="D40" s="5">
        <v>-3</v>
      </c>
      <c r="E40" s="17">
        <v>0</v>
      </c>
    </row>
    <row r="41" spans="1:5" x14ac:dyDescent="0.2">
      <c r="A41" s="4" t="s">
        <v>27</v>
      </c>
      <c r="B41" s="5">
        <v>77.88</v>
      </c>
      <c r="C41" s="5">
        <v>300</v>
      </c>
      <c r="D41" s="5">
        <v>300</v>
      </c>
      <c r="E41" s="17">
        <v>100</v>
      </c>
    </row>
    <row r="42" spans="1:5" x14ac:dyDescent="0.2">
      <c r="A42" s="4" t="s">
        <v>52</v>
      </c>
      <c r="B42" s="5">
        <v>320.77999999999997</v>
      </c>
      <c r="C42" s="5">
        <v>300</v>
      </c>
      <c r="D42" s="5">
        <v>235.67</v>
      </c>
      <c r="E42" s="17">
        <v>300</v>
      </c>
    </row>
    <row r="43" spans="1:5" x14ac:dyDescent="0.2">
      <c r="A43" s="4" t="s">
        <v>53</v>
      </c>
      <c r="B43" s="5">
        <v>774.49</v>
      </c>
      <c r="C43" s="5">
        <v>1000</v>
      </c>
      <c r="D43" s="5">
        <v>300</v>
      </c>
      <c r="E43" s="17">
        <v>1000</v>
      </c>
    </row>
    <row r="44" spans="1:5" x14ac:dyDescent="0.2">
      <c r="A44" s="4" t="s">
        <v>43</v>
      </c>
      <c r="B44" s="5">
        <v>1801</v>
      </c>
      <c r="C44" s="5">
        <v>5000</v>
      </c>
      <c r="D44" s="5">
        <v>5909</v>
      </c>
      <c r="E44" s="17">
        <v>2000</v>
      </c>
    </row>
    <row r="45" spans="1:5" x14ac:dyDescent="0.2">
      <c r="A45" s="4" t="s">
        <v>28</v>
      </c>
      <c r="B45" s="5">
        <v>272.5</v>
      </c>
      <c r="C45" s="5">
        <v>2000</v>
      </c>
      <c r="D45" s="5">
        <v>2000</v>
      </c>
      <c r="E45" s="17">
        <v>500</v>
      </c>
    </row>
    <row r="46" spans="1:5" x14ac:dyDescent="0.2">
      <c r="A46" s="4" t="s">
        <v>29</v>
      </c>
      <c r="B46" s="5"/>
      <c r="C46" s="5">
        <v>1000</v>
      </c>
      <c r="D46" s="5">
        <v>1500</v>
      </c>
      <c r="E46" s="17">
        <v>0</v>
      </c>
    </row>
    <row r="47" spans="1:5" x14ac:dyDescent="0.2">
      <c r="A47" s="4" t="s">
        <v>30</v>
      </c>
      <c r="B47" s="5">
        <v>695</v>
      </c>
      <c r="C47" s="5">
        <v>815</v>
      </c>
      <c r="D47" s="5">
        <v>130</v>
      </c>
      <c r="E47" s="17">
        <v>750</v>
      </c>
    </row>
    <row r="48" spans="1:5" x14ac:dyDescent="0.2">
      <c r="A48" s="4" t="s">
        <v>31</v>
      </c>
      <c r="B48" s="5">
        <v>50</v>
      </c>
      <c r="C48" s="5">
        <v>50</v>
      </c>
      <c r="D48" s="5">
        <v>0</v>
      </c>
      <c r="E48" s="17">
        <v>50</v>
      </c>
    </row>
    <row r="49" spans="1:5" x14ac:dyDescent="0.2">
      <c r="A49" s="4" t="s">
        <v>32</v>
      </c>
      <c r="B49" s="5">
        <v>275.88</v>
      </c>
      <c r="C49" s="5">
        <v>300</v>
      </c>
      <c r="D49" s="5">
        <v>155.05000000000001</v>
      </c>
      <c r="E49" s="17">
        <v>300</v>
      </c>
    </row>
    <row r="50" spans="1:5" x14ac:dyDescent="0.2">
      <c r="A50" s="4" t="s">
        <v>33</v>
      </c>
      <c r="B50" s="5"/>
      <c r="C50" s="5">
        <v>500</v>
      </c>
      <c r="D50" s="5">
        <v>6747.5</v>
      </c>
      <c r="E50" s="17">
        <v>0</v>
      </c>
    </row>
    <row r="51" spans="1:5" x14ac:dyDescent="0.2">
      <c r="A51" s="4" t="s">
        <v>34</v>
      </c>
      <c r="B51" s="5"/>
      <c r="C51" s="5">
        <v>150</v>
      </c>
      <c r="D51" s="5">
        <v>150</v>
      </c>
      <c r="E51" s="17">
        <v>0</v>
      </c>
    </row>
    <row r="52" spans="1:5" x14ac:dyDescent="0.2">
      <c r="A52" s="4"/>
      <c r="B52" s="5"/>
      <c r="C52" s="5"/>
      <c r="D52" s="5"/>
      <c r="E52" s="17"/>
    </row>
    <row r="53" spans="1:5" s="14" customFormat="1" x14ac:dyDescent="0.2">
      <c r="A53" s="12" t="s">
        <v>0</v>
      </c>
      <c r="B53" s="13" t="s">
        <v>48</v>
      </c>
      <c r="C53" s="13" t="s">
        <v>49</v>
      </c>
      <c r="D53" s="13" t="s">
        <v>44</v>
      </c>
      <c r="E53" s="19"/>
    </row>
    <row r="54" spans="1:5" x14ac:dyDescent="0.2">
      <c r="A54" s="4" t="s">
        <v>35</v>
      </c>
      <c r="B54" s="5"/>
      <c r="C54" s="5">
        <v>1000</v>
      </c>
      <c r="D54" s="5">
        <v>1000</v>
      </c>
      <c r="E54" s="17">
        <v>0</v>
      </c>
    </row>
    <row r="55" spans="1:5" x14ac:dyDescent="0.2">
      <c r="A55" s="2" t="s">
        <v>36</v>
      </c>
      <c r="B55" s="6">
        <f>SUM(B33:B54)</f>
        <v>28551.420000000002</v>
      </c>
      <c r="C55" s="7">
        <f>+SUM(C33:C54)</f>
        <v>38040</v>
      </c>
      <c r="D55" s="8">
        <v>34669.22</v>
      </c>
      <c r="E55" s="18">
        <f>+SUM(E33:E54)</f>
        <v>29856</v>
      </c>
    </row>
    <row r="56" spans="1:5" x14ac:dyDescent="0.2">
      <c r="E56" s="17"/>
    </row>
    <row r="57" spans="1:5" x14ac:dyDescent="0.2">
      <c r="A57" s="2" t="s">
        <v>37</v>
      </c>
      <c r="B57" s="6">
        <f>+B23+B31+B55</f>
        <v>82167.680000000008</v>
      </c>
      <c r="C57" s="7">
        <f>+SUM(C23+C31+C55)</f>
        <v>99590</v>
      </c>
      <c r="D57" s="8">
        <v>75815.66</v>
      </c>
      <c r="E57" s="18">
        <f>+SUM(E23+E31+E55)</f>
        <v>100006</v>
      </c>
    </row>
    <row r="58" spans="1:5" x14ac:dyDescent="0.2">
      <c r="A58" s="4"/>
      <c r="B58" s="5"/>
      <c r="C58" s="5"/>
      <c r="D58" s="5"/>
      <c r="E58" s="17"/>
    </row>
    <row r="59" spans="1:5" x14ac:dyDescent="0.2">
      <c r="A59" s="2" t="s">
        <v>38</v>
      </c>
      <c r="B59" s="3"/>
      <c r="C59" s="3"/>
      <c r="D59" s="3"/>
      <c r="E59" s="17"/>
    </row>
    <row r="60" spans="1:5" x14ac:dyDescent="0.2">
      <c r="A60" s="2" t="s">
        <v>39</v>
      </c>
      <c r="B60" s="3"/>
      <c r="C60" s="3"/>
      <c r="D60" s="3"/>
      <c r="E60" s="17"/>
    </row>
    <row r="61" spans="1:5" x14ac:dyDescent="0.2">
      <c r="A61" s="4" t="s">
        <v>55</v>
      </c>
      <c r="B61" s="5">
        <v>21067.48</v>
      </c>
      <c r="C61" s="5">
        <v>10000</v>
      </c>
      <c r="D61" s="5">
        <v>4500</v>
      </c>
      <c r="E61" s="17">
        <v>0</v>
      </c>
    </row>
    <row r="62" spans="1:5" x14ac:dyDescent="0.2">
      <c r="A62" s="4" t="s">
        <v>62</v>
      </c>
      <c r="B62" s="5">
        <v>2027.67</v>
      </c>
      <c r="C62" s="5">
        <v>1500</v>
      </c>
      <c r="D62" s="5">
        <v>2000</v>
      </c>
      <c r="E62" s="17">
        <v>0</v>
      </c>
    </row>
    <row r="63" spans="1:5" x14ac:dyDescent="0.2">
      <c r="A63" s="4" t="s">
        <v>40</v>
      </c>
      <c r="B63" s="5">
        <v>6033.28</v>
      </c>
      <c r="C63" s="5">
        <v>6000</v>
      </c>
      <c r="D63" s="5">
        <v>5000.3599999999997</v>
      </c>
      <c r="E63" s="17">
        <v>0</v>
      </c>
    </row>
    <row r="64" spans="1:5" x14ac:dyDescent="0.2">
      <c r="A64" s="4" t="s">
        <v>41</v>
      </c>
      <c r="B64" s="15">
        <v>894.55</v>
      </c>
      <c r="C64" s="5">
        <v>500</v>
      </c>
      <c r="D64" s="5">
        <v>500</v>
      </c>
      <c r="E64" s="17">
        <v>2000</v>
      </c>
    </row>
    <row r="65" spans="1:5" x14ac:dyDescent="0.2">
      <c r="A65" s="4" t="s">
        <v>69</v>
      </c>
      <c r="B65" s="15"/>
      <c r="C65" s="5"/>
      <c r="D65" s="5"/>
      <c r="E65" s="17">
        <v>1000</v>
      </c>
    </row>
    <row r="66" spans="1:5" x14ac:dyDescent="0.2">
      <c r="A66" s="4" t="s">
        <v>54</v>
      </c>
      <c r="B66" s="5">
        <v>2198.89</v>
      </c>
      <c r="C66" s="5">
        <v>3500</v>
      </c>
      <c r="D66" s="5">
        <v>500</v>
      </c>
      <c r="E66" s="17">
        <v>10000</v>
      </c>
    </row>
    <row r="67" spans="1:5" x14ac:dyDescent="0.2">
      <c r="A67" s="4" t="s">
        <v>67</v>
      </c>
      <c r="B67" s="5"/>
      <c r="C67" s="5"/>
      <c r="D67" s="5"/>
      <c r="E67" s="17">
        <v>7800</v>
      </c>
    </row>
    <row r="68" spans="1:5" x14ac:dyDescent="0.2">
      <c r="A68" s="2" t="s">
        <v>42</v>
      </c>
      <c r="B68" s="6">
        <f>SUM(B61:B66)</f>
        <v>32221.87</v>
      </c>
      <c r="C68" s="7">
        <f>SUM(C61:C66)</f>
        <v>21500</v>
      </c>
      <c r="D68" s="8">
        <v>12500.36</v>
      </c>
      <c r="E68" s="18">
        <f>SUM(E61:E67)</f>
        <v>20800</v>
      </c>
    </row>
    <row r="69" spans="1:5" x14ac:dyDescent="0.2">
      <c r="A69" s="4"/>
      <c r="B69" s="5"/>
      <c r="C69" s="5"/>
      <c r="D69" s="5"/>
      <c r="E69" s="17"/>
    </row>
    <row r="70" spans="1:5" x14ac:dyDescent="0.2">
      <c r="A70" s="4" t="s">
        <v>63</v>
      </c>
      <c r="B70" s="5">
        <f>+B13</f>
        <v>122653.09000000001</v>
      </c>
      <c r="C70" s="5">
        <f>+C13</f>
        <v>123043</v>
      </c>
      <c r="D70" s="5">
        <f>+C70-B70</f>
        <v>389.90999999998894</v>
      </c>
      <c r="E70" s="20">
        <f>+E13</f>
        <v>125806</v>
      </c>
    </row>
    <row r="71" spans="1:5" x14ac:dyDescent="0.2">
      <c r="A71" s="4" t="s">
        <v>64</v>
      </c>
      <c r="B71" s="5">
        <f>+B57+B68</f>
        <v>114389.55</v>
      </c>
      <c r="C71" s="5">
        <f>+C57+C68</f>
        <v>121090</v>
      </c>
      <c r="D71" s="5">
        <f>+C71-B71</f>
        <v>6700.4499999999971</v>
      </c>
      <c r="E71" s="20">
        <f>+E57+E68</f>
        <v>120806</v>
      </c>
    </row>
    <row r="72" spans="1:5" x14ac:dyDescent="0.2">
      <c r="A72" s="4"/>
      <c r="B72" s="5"/>
      <c r="C72" s="5"/>
      <c r="D72" s="5"/>
      <c r="E72" s="17"/>
    </row>
    <row r="73" spans="1:5" x14ac:dyDescent="0.2">
      <c r="A73" s="9" t="s">
        <v>45</v>
      </c>
      <c r="B73" s="5">
        <f>+B70-B71</f>
        <v>8263.5400000000081</v>
      </c>
      <c r="C73" s="10">
        <f>+C70-C71</f>
        <v>1953</v>
      </c>
      <c r="E73" s="17">
        <f>+E70-E71</f>
        <v>5000</v>
      </c>
    </row>
    <row r="74" spans="1:5" x14ac:dyDescent="0.2">
      <c r="A74" s="3"/>
      <c r="B74" s="3"/>
    </row>
    <row r="75" spans="1:5" x14ac:dyDescent="0.2">
      <c r="A75" s="5"/>
      <c r="B75" s="5"/>
    </row>
  </sheetData>
  <pageMargins left="0.25" right="0.25" top="0.75" bottom="0.75" header="0.3" footer="0.3"/>
  <pageSetup orientation="portrait" r:id="rId1"/>
  <headerFooter>
    <oddHeader xml:space="preserve">&amp;CKnolls Estates Actuals as of 12/31/18 vs 2018 Budget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Joseph Beador</cp:lastModifiedBy>
  <cp:revision>0</cp:revision>
  <cp:lastPrinted>2019-02-19T21:55:17Z</cp:lastPrinted>
  <dcterms:created xsi:type="dcterms:W3CDTF">2017-06-16T16:51:29Z</dcterms:created>
  <dcterms:modified xsi:type="dcterms:W3CDTF">2019-02-19T23:31:34Z</dcterms:modified>
</cp:coreProperties>
</file>